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ebkowska\Desktop\PAKIETY AKTYWNA TABLICA EXCEL PDF 2022\na www\"/>
    </mc:Choice>
  </mc:AlternateContent>
  <xr:revisionPtr revIDLastSave="0" documentId="13_ncr:1_{CEDE8FCD-54C1-4508-841A-21D4C340516B}" xr6:coauthVersionLast="47" xr6:coauthVersionMax="47" xr10:uidLastSave="{00000000-0000-0000-0000-000000000000}"/>
  <workbookProtection workbookAlgorithmName="SHA-512" workbookHashValue="N9m7b0ZN66MkBmLL8nSV8WPLKyV/X+qDZ6yXis9cPNAFHU2tIq/wzMuXLWWD3SyS0mDSwyc2Vxfr88p26HiNXA==" workbookSaltValue="BHtHskEuAt5Ix29OS97LAA==" workbookSpinCount="100000" lockStructure="1"/>
  <bookViews>
    <workbookView xWindow="-120" yWindow="-120" windowWidth="29040" windowHeight="15840" xr2:uid="{00000000-000D-0000-FFFF-FFFF00000000}"/>
  </bookViews>
  <sheets>
    <sheet name="wniosekB" sheetId="1" r:id="rId1"/>
    <sheet name="słowniki" sheetId="2" state="hidden" r:id="rId2"/>
  </sheets>
  <definedNames>
    <definedName name="_xlnm.Print_Area" localSheetId="0">wniosekB!$A$1:$I$94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2" i="1" l="1"/>
  <c r="I31" i="1" l="1"/>
  <c r="F33" i="1" s="1"/>
  <c r="J29" i="1" l="1"/>
  <c r="H68" i="1" l="1"/>
  <c r="I63" i="1" l="1"/>
  <c r="H67" i="1" s="1"/>
  <c r="H69" i="1" l="1"/>
  <c r="H66" i="1"/>
  <c r="I68" i="1" s="1"/>
  <c r="I67" i="1" l="1"/>
  <c r="A6" i="2" s="1"/>
  <c r="I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E14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8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F29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I31" authorId="1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3" authorId="2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Komórka wypełniana automatycznie
</t>
        </r>
      </text>
    </comment>
    <comment ref="E40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1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A65" authorId="2" shapeId="0" xr:uid="{00000000-0006-0000-0000-00000E000000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6" authorId="2" shapeId="0" xr:uid="{00000000-0006-0000-0000-00000F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2" shapeId="0" xr:uid="{00000000-0006-0000-0000-000010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7" authorId="2" shapeId="0" xr:uid="{00000000-0006-0000-0000-00001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8" authorId="2" shapeId="0" xr:uid="{00000000-0006-0000-0000-000012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8" authorId="2" shapeId="0" xr:uid="{00000000-0006-0000-0000-000013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9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9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70" authorId="1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2020-2024 - "Aktywna tablica"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<sst xmlns="http://schemas.openxmlformats.org/spreadsheetml/2006/main" count="106" uniqueCount="91">
  <si>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</si>
  <si>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</si>
  <si>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</si>
  <si>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</si>
  <si>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</si>
  <si>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</si>
  <si>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</si>
  <si>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</si>
  <si>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</si>
  <si>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</si>
  <si>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</si>
  <si>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</si>
  <si>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</si>
  <si>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</si>
  <si>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</si>
  <si>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</si>
  <si>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</si>
  <si>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</si>
  <si>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</si>
  <si>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</si>
  <si>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</si>
  <si>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</si>
  <si>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</si>
  <si>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Nazwa organu prowadzącego szkołę:</t>
  </si>
  <si>
    <t>Typ szkoły/placówki</t>
  </si>
  <si>
    <t>ogółem w danej szkole, której dotyczy wniosek</t>
  </si>
  <si>
    <t>Jeżeli tak, proszę podac poniżej nazwę projektu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</si>
  <si>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</si>
  <si>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</si>
  <si>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</si>
  <si>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</si>
  <si>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</si>
  <si>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</si>
  <si>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</si>
  <si>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</si>
  <si>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</si>
  <si>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</si>
  <si>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</si>
  <si>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Szkoła podstawowa, w której uczą się uczniowie ze specjalnymi potrzebami edukacyjnymi – uczniowie posiadający różnorodne zaburzenia rozwojowe, utrudniające lub uniemożliwiające prawidłowy proces kształcenia</t>
  </si>
  <si>
    <t>TAK</t>
  </si>
  <si>
    <t>NIE</t>
  </si>
  <si>
    <t xml:space="preserve"> </t>
  </si>
  <si>
    <t xml:space="preserve">Dotyczy szkół wymienionych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</si>
  <si>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</si>
  <si>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</si>
  <si>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</si>
  <si>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</si>
  <si>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</si>
  <si>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</si>
  <si>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</si>
  <si>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</si>
  <si>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</si>
  <si>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</si>
  <si>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</si>
  <si>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</si>
  <si>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</si>
  <si>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</si>
  <si>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</si>
  <si>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r>
      <t xml:space="preserve">Wniosek dyrektora szkoły 
o udzielenie wsparcia finansowego na zakup pomocy dydaktycznych
w roku 2022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</si>
  <si>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Kontaktowy(komórkowy)</t>
  </si>
  <si>
    <t>TAK w 2017 roku</t>
  </si>
  <si>
    <t>TAK w 2018 roku</t>
  </si>
  <si>
    <t>TAK w 2019 roku</t>
  </si>
  <si>
    <t>TAK w 2020 roku</t>
  </si>
  <si>
    <t>TAK w 2021 roku</t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</si>
  <si>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</si>
  <si>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>Liczba uczniów                        w szkole zgodna                        z aktualnymi danymi   na dzięń wypełnienia wniosku, w którym szkoła wnioskuje                     o udział w Programie:</t>
  </si>
  <si>
    <t>z orzeczeniami</t>
  </si>
  <si>
    <t>z opiniami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</si>
  <si>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pkt 1-6 wniosku</t>
    </r>
  </si>
  <si>
    <t>Numer RSPO szkoły.</t>
  </si>
  <si>
    <t>Czy szkoła otrzymała wsparcie finansowe w latach 2020 - 2021                              w ramach Rządowego programu  "Aktywna tablica".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</si>
  <si>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</si>
  <si>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r>
      <t xml:space="preserve">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 w  § 2 ust. 12 Rozporządzenia.</t>
    </r>
  </si>
  <si>
    <t>Czy szkoła otrzymała wsparcie finansowe w latach 2017 - 2019                                w ramach Rządowego programu  "Aktywna tablica".</t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</si>
  <si>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</si>
  <si>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</si>
  <si>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</si>
  <si>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</si>
  <si>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</si>
  <si>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pkt 1-5 wniosku</t>
    </r>
    <r>
      <rPr>
        <sz val="11"/>
        <rFont val="Calibri"/>
        <family val="2"/>
        <charset val="238"/>
        <scheme val="minor"/>
      </rPr>
      <t>, wykorzystywanego w TIK</t>
    </r>
  </si>
  <si>
    <t>Gmina Stara Miłosna</t>
  </si>
  <si>
    <t>Szkoła Podstawowa nr 1</t>
  </si>
  <si>
    <t>Ul. Kwiatowa 35</t>
  </si>
  <si>
    <t>04 -173 Warszawa</t>
  </si>
  <si>
    <t>mazowieckie</t>
  </si>
  <si>
    <t>22 664 77 83</t>
  </si>
  <si>
    <t>sp_3@wp.pl</t>
  </si>
  <si>
    <t xml:space="preserve">Jan Kowalski </t>
  </si>
  <si>
    <t xml:space="preserve">Aktualnie w szkole jest jedna sala komputerowa, oraz jedna pracownia multimedialna z monitorem interaktywnym. Szkoła posiada dostęp do Internetu. Na wyposażeniu nauczycieli jest 10 laptopów, oraz 20 laptopów zabezpieczonych dla uczniów, którzy wymagają sprzętu na potrzeby realizacji edukacji zdalnej. W ramach Projektu, chcemy doposażyć szkołę w specjalistyczne programy multimedialne  i narzędzia do pracy z uczniem ze specjalnymi potrzebami edukacyjnymi. W naszej szkole uczy się 75 uczniów, którzy mają orzeczenie lub opinię o potrzebie kształcenia specjalnego. 36 uczniów realizuje nauczanie w klasach 1-3, 38 uczniów w klasach 4-8, 1 uczeń realizuje edukację w domu. Każdy z tych uczniów jest pod opieką specjalisty, każdy wymaga indywidualnego podejścia i urozmaicenia przekazu dydaktycznego oraz dostosowania i doboru takich pomocy, programów, narzędzi terapeutycznych, które pozwolą mu na jak najbardziej efektywne, trwałe i dostosowanie do aktualnych możliwości przyswajanie informacji. </t>
  </si>
  <si>
    <t>W ramach dofinansowania z programu Aktywna Tablica chcemy zakupić dydaktyczno-terapeutyczne programy multimedialne, przeznaczone do pracy z uczniami klas 1-8 wspierające rozwój koncentracji uwagi (ADHD, ADD), terapię logopedyczną, wspomagającą rozwój procesów komunikacji i kompetencji społeczno-emocjonalnych (m.in. autyzm), wspomagające procesy uczenia się (dysleksja, dyskalkulia). Zakupiony sprzęt pozwolina wykorzystanie TIK  w edukacji i terapii. Do pracy z oprogramowaniem niezbędny jest zakup laptopa. Tak dobrany zestaw narzędzi i pomocy edukacyjnych umożliwi wielowymiarową pracę specjalistów z uczniami SPE, uwzględnia zapotrzebowanie na terapię uczniów z najczęściej diagnozowanymi zaburzeniami i niepełnosprawnością intelektualną, pozwoli zachować zasadę stopniowania trudności, umożliwi podniesienie atrakcyjności zajęć przy terapii długoterminowej.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</si>
</sst>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184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6" fillId="4" borderId="0" xfId="0" applyFont="1" applyFill="1" applyAlignment="1">
      <alignment horizontal="center" vertical="center" wrapText="1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7" fillId="0" borderId="0" xfId="0" applyFont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7" fontId="22" fillId="0" borderId="7" xfId="0" applyNumberFormat="1" applyFont="1" applyFill="1" applyBorder="1" applyAlignment="1" applyProtection="1">
      <alignment horizontal="center" vertical="center"/>
    </xf>
    <xf numFmtId="164" fontId="22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7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vertical="center"/>
    </xf>
    <xf numFmtId="0" fontId="1" fillId="0" borderId="0" xfId="0" applyFont="1"/>
    <xf numFmtId="0" fontId="0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9" fontId="15" fillId="0" borderId="7" xfId="0" applyNumberFormat="1" applyFont="1" applyFill="1" applyBorder="1" applyAlignment="1" applyProtection="1">
      <alignment horizontal="center" vertical="center"/>
    </xf>
    <xf numFmtId="1" fontId="33" fillId="2" borderId="7" xfId="0" applyNumberFormat="1" applyFont="1" applyFill="1" applyBorder="1" applyAlignment="1" applyProtection="1">
      <alignment horizontal="center" vertical="center"/>
      <protection locked="0"/>
    </xf>
    <xf numFmtId="1" fontId="33" fillId="2" borderId="2" xfId="0" applyNumberFormat="1" applyFont="1" applyFill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center" vertical="center"/>
      <protection locked="0"/>
    </xf>
    <xf numFmtId="1" fontId="32" fillId="2" borderId="7" xfId="0" applyNumberFormat="1" applyFont="1" applyFill="1" applyBorder="1" applyAlignment="1" applyProtection="1">
      <alignment horizontal="center" vertical="center"/>
      <protection locked="0"/>
    </xf>
    <xf numFmtId="0" fontId="36" fillId="2" borderId="7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center" vertical="top"/>
    </xf>
    <xf numFmtId="0" fontId="21" fillId="0" borderId="4" xfId="0" applyFont="1" applyBorder="1" applyAlignment="1" applyProtection="1">
      <alignment horizontal="left" vertical="center" wrapText="1"/>
    </xf>
    <xf numFmtId="0" fontId="21" fillId="0" borderId="6" xfId="0" applyFont="1" applyBorder="1" applyAlignment="1" applyProtection="1">
      <alignment horizontal="left" vertical="center" wrapText="1"/>
    </xf>
    <xf numFmtId="0" fontId="21" fillId="0" borderId="12" xfId="0" applyFont="1" applyBorder="1" applyAlignment="1" applyProtection="1">
      <alignment horizontal="left" vertical="center" wrapText="1"/>
    </xf>
    <xf numFmtId="0" fontId="21" fillId="0" borderId="14" xfId="0" applyFont="1" applyBorder="1" applyAlignment="1" applyProtection="1">
      <alignment horizontal="left" vertical="center" wrapText="1"/>
    </xf>
    <xf numFmtId="1" fontId="17" fillId="3" borderId="7" xfId="0" applyNumberFormat="1" applyFont="1" applyFill="1" applyBorder="1" applyAlignment="1" applyProtection="1">
      <alignment horizontal="right" vertical="center"/>
    </xf>
    <xf numFmtId="1" fontId="33" fillId="3" borderId="7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9" fontId="33" fillId="0" borderId="4" xfId="1" applyFont="1" applyFill="1" applyBorder="1" applyAlignment="1" applyProtection="1">
      <alignment horizontal="center" vertical="center"/>
    </xf>
    <xf numFmtId="9" fontId="33" fillId="0" borderId="5" xfId="1" applyFont="1" applyFill="1" applyBorder="1" applyAlignment="1" applyProtection="1">
      <alignment horizontal="center" vertical="center"/>
    </xf>
    <xf numFmtId="9" fontId="33" fillId="0" borderId="6" xfId="1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/>
    </xf>
    <xf numFmtId="0" fontId="35" fillId="2" borderId="1" xfId="2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horizontal="left" vertical="center" wrapText="1"/>
    </xf>
    <xf numFmtId="0" fontId="21" fillId="0" borderId="3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top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left" vertical="center" wrapText="1"/>
    </xf>
    <xf numFmtId="0" fontId="21" fillId="0" borderId="5" xfId="0" applyFont="1" applyFill="1" applyBorder="1" applyAlignment="1" applyProtection="1">
      <alignment horizontal="left" vertical="center" wrapText="1"/>
    </xf>
    <xf numFmtId="0" fontId="21" fillId="0" borderId="6" xfId="0" applyFont="1" applyFill="1" applyBorder="1" applyAlignment="1" applyProtection="1">
      <alignment horizontal="left" vertical="center" wrapText="1"/>
    </xf>
    <xf numFmtId="0" fontId="21" fillId="0" borderId="8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21" fillId="0" borderId="9" xfId="0" applyFont="1" applyFill="1" applyBorder="1" applyAlignment="1" applyProtection="1">
      <alignment horizontal="left" vertical="center" wrapText="1"/>
    </xf>
    <xf numFmtId="0" fontId="21" fillId="0" borderId="12" xfId="0" applyFont="1" applyFill="1" applyBorder="1" applyAlignment="1" applyProtection="1">
      <alignment horizontal="left" vertical="center" wrapText="1"/>
    </xf>
    <xf numFmtId="0" fontId="21" fillId="0" borderId="13" xfId="0" applyFont="1" applyFill="1" applyBorder="1" applyAlignment="1" applyProtection="1">
      <alignment horizontal="left" vertical="center" wrapText="1"/>
    </xf>
    <xf numFmtId="0" fontId="21" fillId="0" borderId="14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 vertical="center" wrapText="1"/>
    </xf>
    <xf numFmtId="0" fontId="32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31" fillId="2" borderId="1" xfId="0" applyFont="1" applyFill="1" applyBorder="1" applyAlignment="1" applyProtection="1">
      <alignment horizontal="left" vertical="center"/>
      <protection locked="0"/>
    </xf>
    <xf numFmtId="0" fontId="33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center" vertical="center"/>
    </xf>
    <xf numFmtId="0" fontId="31" fillId="2" borderId="1" xfId="0" applyFont="1" applyFill="1" applyBorder="1" applyAlignment="1" applyProtection="1">
      <alignment horizontal="left" vertical="center" wrapText="1"/>
      <protection locked="0"/>
    </xf>
    <xf numFmtId="0" fontId="31" fillId="2" borderId="2" xfId="0" applyFont="1" applyFill="1" applyBorder="1" applyAlignment="1" applyProtection="1">
      <alignment horizontal="left" vertical="center" wrapText="1"/>
      <protection locked="0"/>
    </xf>
    <xf numFmtId="0" fontId="3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34" fillId="2" borderId="1" xfId="0" applyFont="1" applyFill="1" applyBorder="1" applyAlignment="1" applyProtection="1">
      <alignment horizontal="left" vertical="center"/>
      <protection locked="0"/>
    </xf>
    <xf numFmtId="0" fontId="34" fillId="2" borderId="2" xfId="0" applyFont="1" applyFill="1" applyBorder="1" applyAlignment="1" applyProtection="1">
      <alignment horizontal="left" vertical="center"/>
      <protection locked="0"/>
    </xf>
    <xf numFmtId="0" fontId="34" fillId="2" borderId="3" xfId="0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33" fillId="0" borderId="1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1" fontId="33" fillId="2" borderId="1" xfId="0" applyNumberFormat="1" applyFont="1" applyFill="1" applyBorder="1" applyAlignment="1" applyProtection="1">
      <alignment horizontal="center" vertical="center"/>
      <protection locked="0"/>
    </xf>
    <xf numFmtId="1" fontId="33" fillId="2" borderId="2" xfId="0" applyNumberFormat="1" applyFont="1" applyFill="1" applyBorder="1" applyAlignment="1" applyProtection="1">
      <alignment horizontal="center" vertical="center"/>
      <protection locked="0"/>
    </xf>
    <xf numFmtId="1" fontId="33" fillId="2" borderId="3" xfId="0" applyNumberFormat="1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31" fillId="0" borderId="2" xfId="0" applyFont="1" applyBorder="1" applyAlignment="1" applyProtection="1">
      <alignment horizontal="left" vertical="top" wrapText="1"/>
      <protection locked="0"/>
    </xf>
    <xf numFmtId="0" fontId="31" fillId="0" borderId="3" xfId="0" applyFont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1" fillId="2" borderId="2" xfId="0" applyFont="1" applyFill="1" applyBorder="1" applyAlignment="1" applyProtection="1">
      <alignment horizontal="left" vertical="center"/>
      <protection locked="0"/>
    </xf>
    <xf numFmtId="0" fontId="31" fillId="2" borderId="3" xfId="0" applyFont="1" applyFill="1" applyBorder="1" applyAlignment="1" applyProtection="1">
      <alignment horizontal="left" vertical="center"/>
      <protection locked="0"/>
    </xf>
    <xf numFmtId="16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right" vertical="center"/>
    </xf>
    <xf numFmtId="0" fontId="22" fillId="0" borderId="2" xfId="0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33" fillId="0" borderId="2" xfId="0" applyFont="1" applyFill="1" applyBorder="1" applyAlignment="1" applyProtection="1">
      <alignment horizontal="center" vertical="center"/>
      <protection locked="0"/>
    </xf>
    <xf numFmtId="0" fontId="33" fillId="0" borderId="3" xfId="0" applyFont="1" applyFill="1" applyBorder="1" applyAlignment="1" applyProtection="1">
      <alignment horizontal="center" vertical="center"/>
      <protection locked="0"/>
    </xf>
  </cellXfs>
  <cellStyles count="3">
    <cellStyle name="Hiperłącze" xfId="2" builtinId="8"/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_3@wp.pl" TargetMode="External"/><Relationship Id="rId1" Type="http://schemas.openxmlformats.org/officeDocument/2006/relationships/hyperlink" Target="mailto:sp_3@wp.p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9"/>
  <sheetViews>
    <sheetView tabSelected="1" zoomScaleNormal="100" workbookViewId="0">
      <selection activeCell="U50" sqref="U50"/>
    </sheetView>
  </sheetViews>
  <sheetFormatPr defaultColWidth="9.140625" defaultRowHeight="15" x14ac:dyDescent="0.25"/>
  <cols>
    <col min="1" max="1" width="3.5703125" style="4" customWidth="1"/>
    <col min="2" max="3" width="9.140625" style="4"/>
    <col min="4" max="4" width="10.7109375" style="4" customWidth="1"/>
    <col min="5" max="5" width="25.28515625" style="4" customWidth="1"/>
    <col min="6" max="6" width="9.140625" style="4" customWidth="1"/>
    <col min="7" max="7" width="10.7109375" style="4" customWidth="1"/>
    <col min="8" max="9" width="15.7109375" style="4" customWidth="1"/>
    <col min="10" max="10" width="32.7109375" style="4" hidden="1" customWidth="1"/>
    <col min="11" max="16384" width="9.140625" style="4"/>
  </cols>
  <sheetData>
    <row r="1" spans="1:9" ht="114.75" customHeight="1" x14ac:dyDescent="0.25">
      <c r="A1" s="110" t="s">
        <v>58</v>
      </c>
      <c r="B1" s="111"/>
      <c r="C1" s="111"/>
      <c r="D1" s="111"/>
      <c r="E1" s="111"/>
      <c r="F1" s="111"/>
      <c r="G1" s="111"/>
      <c r="H1" s="111"/>
      <c r="I1" s="111"/>
    </row>
    <row r="2" spans="1:9" ht="43.5" customHeight="1" x14ac:dyDescent="0.25">
      <c r="A2" s="110" t="s">
        <v>65</v>
      </c>
      <c r="B2" s="111"/>
      <c r="C2" s="111"/>
      <c r="D2" s="111"/>
      <c r="E2" s="111"/>
      <c r="F2" s="111"/>
      <c r="G2" s="111"/>
      <c r="H2" s="111"/>
      <c r="I2" s="111"/>
    </row>
    <row r="3" spans="1:9" ht="54" customHeight="1" x14ac:dyDescent="0.25">
      <c r="A3" s="127" t="s">
        <v>42</v>
      </c>
      <c r="B3" s="127"/>
      <c r="C3" s="127"/>
      <c r="D3" s="127"/>
      <c r="E3" s="127"/>
      <c r="F3" s="127"/>
      <c r="G3" s="127"/>
      <c r="H3" s="127"/>
      <c r="I3" s="127"/>
    </row>
    <row r="4" spans="1:9" ht="15.75" x14ac:dyDescent="0.25">
      <c r="A4" s="5"/>
      <c r="C4" s="6"/>
      <c r="D4" s="6"/>
      <c r="E4" s="6"/>
      <c r="F4" s="6"/>
      <c r="G4" s="6"/>
      <c r="H4" s="6"/>
    </row>
    <row r="5" spans="1:9" ht="15.75" x14ac:dyDescent="0.25">
      <c r="A5" s="128" t="s">
        <v>0</v>
      </c>
      <c r="B5" s="128"/>
      <c r="C5" s="128"/>
      <c r="D5" s="128"/>
      <c r="E5" s="128"/>
      <c r="F5" s="128"/>
      <c r="G5" s="128"/>
      <c r="H5" s="128"/>
      <c r="I5" s="128"/>
    </row>
    <row r="6" spans="1:9" x14ac:dyDescent="0.25">
      <c r="A6" s="5"/>
    </row>
    <row r="7" spans="1:9" ht="66" customHeight="1" x14ac:dyDescent="0.25">
      <c r="A7" s="124" t="s">
        <v>23</v>
      </c>
      <c r="B7" s="124"/>
      <c r="C7" s="125" t="s">
        <v>81</v>
      </c>
      <c r="D7" s="126"/>
      <c r="E7" s="126"/>
      <c r="F7" s="126"/>
      <c r="G7" s="126"/>
      <c r="H7" s="126"/>
      <c r="I7" s="126"/>
    </row>
    <row r="8" spans="1:9" x14ac:dyDescent="0.25">
      <c r="A8" s="5"/>
    </row>
    <row r="9" spans="1:9" ht="29.25" customHeight="1" x14ac:dyDescent="0.25">
      <c r="A9" s="112" t="s">
        <v>1</v>
      </c>
      <c r="B9" s="113"/>
      <c r="C9" s="113"/>
      <c r="D9" s="113"/>
      <c r="E9" s="114"/>
      <c r="F9" s="121"/>
      <c r="G9" s="121"/>
      <c r="H9" s="121"/>
      <c r="I9" s="121"/>
    </row>
    <row r="10" spans="1:9" x14ac:dyDescent="0.25">
      <c r="A10" s="115"/>
      <c r="B10" s="116"/>
      <c r="C10" s="116"/>
      <c r="D10" s="116"/>
      <c r="E10" s="117"/>
      <c r="F10" s="122" t="s">
        <v>2</v>
      </c>
      <c r="G10" s="122"/>
      <c r="H10" s="122"/>
      <c r="I10" s="122"/>
    </row>
    <row r="11" spans="1:9" ht="27" customHeight="1" x14ac:dyDescent="0.25">
      <c r="A11" s="115"/>
      <c r="B11" s="116"/>
      <c r="C11" s="116"/>
      <c r="D11" s="116"/>
      <c r="E11" s="117"/>
      <c r="F11" s="121"/>
      <c r="G11" s="121"/>
      <c r="H11" s="121"/>
      <c r="I11" s="121"/>
    </row>
    <row r="12" spans="1:9" x14ac:dyDescent="0.25">
      <c r="A12" s="118"/>
      <c r="B12" s="119"/>
      <c r="C12" s="119"/>
      <c r="D12" s="119"/>
      <c r="E12" s="120"/>
      <c r="F12" s="123" t="s">
        <v>3</v>
      </c>
      <c r="G12" s="123"/>
      <c r="H12" s="123"/>
      <c r="I12" s="123"/>
    </row>
    <row r="13" spans="1:9" ht="46.5" customHeight="1" x14ac:dyDescent="0.25">
      <c r="A13" s="77" t="s">
        <v>4</v>
      </c>
      <c r="B13" s="77"/>
      <c r="C13" s="77"/>
      <c r="D13" s="77"/>
      <c r="E13" s="77"/>
      <c r="F13" s="77"/>
      <c r="G13" s="77"/>
      <c r="H13" s="77"/>
      <c r="I13" s="77"/>
    </row>
    <row r="14" spans="1:9" ht="41.25" customHeight="1" x14ac:dyDescent="0.25">
      <c r="A14" s="27">
        <v>1</v>
      </c>
      <c r="B14" s="71" t="s">
        <v>5</v>
      </c>
      <c r="C14" s="71"/>
      <c r="D14" s="71"/>
      <c r="E14" s="130" t="s">
        <v>82</v>
      </c>
      <c r="F14" s="131"/>
      <c r="G14" s="131"/>
      <c r="H14" s="131"/>
      <c r="I14" s="132"/>
    </row>
    <row r="15" spans="1:9" x14ac:dyDescent="0.25">
      <c r="A15" s="133">
        <v>2</v>
      </c>
      <c r="B15" s="71" t="s">
        <v>6</v>
      </c>
      <c r="C15" s="71"/>
      <c r="D15" s="71"/>
      <c r="E15" s="7" t="s">
        <v>7</v>
      </c>
      <c r="F15" s="134" t="s">
        <v>83</v>
      </c>
      <c r="G15" s="135"/>
      <c r="H15" s="135"/>
      <c r="I15" s="136"/>
    </row>
    <row r="16" spans="1:9" x14ac:dyDescent="0.25">
      <c r="A16" s="133"/>
      <c r="B16" s="71"/>
      <c r="C16" s="71"/>
      <c r="D16" s="71"/>
      <c r="E16" s="7" t="s">
        <v>8</v>
      </c>
      <c r="F16" s="134" t="s">
        <v>84</v>
      </c>
      <c r="G16" s="135"/>
      <c r="H16" s="135"/>
      <c r="I16" s="136"/>
    </row>
    <row r="17" spans="1:10" x14ac:dyDescent="0.25">
      <c r="A17" s="133"/>
      <c r="B17" s="71"/>
      <c r="C17" s="71"/>
      <c r="D17" s="71"/>
      <c r="E17" s="7" t="s">
        <v>9</v>
      </c>
      <c r="F17" s="134" t="s">
        <v>85</v>
      </c>
      <c r="G17" s="137"/>
      <c r="H17" s="137"/>
      <c r="I17" s="138"/>
    </row>
    <row r="18" spans="1:10" ht="31.5" customHeight="1" x14ac:dyDescent="0.25">
      <c r="A18" s="27">
        <v>3</v>
      </c>
      <c r="B18" s="57" t="s">
        <v>70</v>
      </c>
      <c r="C18" s="58"/>
      <c r="D18" s="59"/>
      <c r="E18" s="139">
        <v>43567</v>
      </c>
      <c r="F18" s="140"/>
      <c r="G18" s="140"/>
      <c r="H18" s="140"/>
      <c r="I18" s="141"/>
    </row>
    <row r="19" spans="1:10" x14ac:dyDescent="0.25">
      <c r="A19" s="27">
        <v>4</v>
      </c>
      <c r="B19" s="109" t="s">
        <v>10</v>
      </c>
      <c r="C19" s="109"/>
      <c r="D19" s="109"/>
      <c r="E19" s="129" t="s">
        <v>86</v>
      </c>
      <c r="F19" s="73"/>
      <c r="G19" s="73"/>
      <c r="H19" s="73"/>
      <c r="I19" s="74"/>
    </row>
    <row r="20" spans="1:10" x14ac:dyDescent="0.25">
      <c r="A20" s="27">
        <v>5</v>
      </c>
      <c r="B20" s="71" t="s">
        <v>12</v>
      </c>
      <c r="C20" s="71"/>
      <c r="D20" s="71"/>
      <c r="E20" s="72" t="s">
        <v>87</v>
      </c>
      <c r="F20" s="73"/>
      <c r="G20" s="73"/>
      <c r="H20" s="73"/>
      <c r="I20" s="74"/>
    </row>
    <row r="21" spans="1:10" x14ac:dyDescent="0.25">
      <c r="A21" s="133">
        <v>6</v>
      </c>
      <c r="B21" s="71" t="s">
        <v>11</v>
      </c>
      <c r="C21" s="71"/>
      <c r="D21" s="71"/>
      <c r="E21" s="7" t="s">
        <v>7</v>
      </c>
      <c r="F21" s="165"/>
      <c r="G21" s="73"/>
      <c r="H21" s="73"/>
      <c r="I21" s="74"/>
    </row>
    <row r="22" spans="1:10" x14ac:dyDescent="0.25">
      <c r="A22" s="133"/>
      <c r="B22" s="71"/>
      <c r="C22" s="71"/>
      <c r="D22" s="71"/>
      <c r="E22" s="7" t="s">
        <v>8</v>
      </c>
      <c r="F22" s="165"/>
      <c r="G22" s="73"/>
      <c r="H22" s="73"/>
      <c r="I22" s="74"/>
    </row>
    <row r="23" spans="1:10" x14ac:dyDescent="0.25">
      <c r="A23" s="133"/>
      <c r="B23" s="71"/>
      <c r="C23" s="71"/>
      <c r="D23" s="71"/>
      <c r="E23" s="7" t="s">
        <v>9</v>
      </c>
      <c r="F23" s="165"/>
      <c r="G23" s="73"/>
      <c r="H23" s="73"/>
      <c r="I23" s="74"/>
    </row>
    <row r="24" spans="1:10" x14ac:dyDescent="0.25">
      <c r="A24" s="133">
        <v>7</v>
      </c>
      <c r="B24" s="166" t="s">
        <v>13</v>
      </c>
      <c r="C24" s="166"/>
      <c r="D24" s="166"/>
      <c r="E24" s="7" t="s">
        <v>14</v>
      </c>
      <c r="F24" s="129" t="s">
        <v>88</v>
      </c>
      <c r="G24" s="167"/>
      <c r="H24" s="167"/>
      <c r="I24" s="168"/>
    </row>
    <row r="25" spans="1:10" x14ac:dyDescent="0.25">
      <c r="A25" s="133"/>
      <c r="B25" s="166"/>
      <c r="C25" s="166"/>
      <c r="D25" s="166"/>
      <c r="E25" s="7" t="s">
        <v>59</v>
      </c>
      <c r="F25" s="129">
        <v>425561</v>
      </c>
      <c r="G25" s="167"/>
      <c r="H25" s="167"/>
      <c r="I25" s="168"/>
    </row>
    <row r="26" spans="1:10" x14ac:dyDescent="0.25">
      <c r="A26" s="133"/>
      <c r="B26" s="166"/>
      <c r="C26" s="166"/>
      <c r="D26" s="166"/>
      <c r="E26" s="7" t="s">
        <v>12</v>
      </c>
      <c r="F26" s="72" t="s">
        <v>87</v>
      </c>
      <c r="G26" s="73"/>
      <c r="H26" s="73"/>
      <c r="I26" s="74"/>
    </row>
    <row r="27" spans="1:10" ht="69" customHeight="1" x14ac:dyDescent="0.25">
      <c r="A27" s="27">
        <v>8</v>
      </c>
      <c r="B27" s="142" t="s">
        <v>24</v>
      </c>
      <c r="C27" s="143"/>
      <c r="D27" s="143"/>
      <c r="E27" s="144"/>
      <c r="F27" s="148" t="s">
        <v>38</v>
      </c>
      <c r="G27" s="149"/>
      <c r="H27" s="149"/>
      <c r="I27" s="150"/>
    </row>
    <row r="28" spans="1:10" ht="42" customHeight="1" x14ac:dyDescent="0.25">
      <c r="A28" s="27">
        <v>9</v>
      </c>
      <c r="B28" s="142" t="s">
        <v>74</v>
      </c>
      <c r="C28" s="143"/>
      <c r="D28" s="143"/>
      <c r="E28" s="144"/>
      <c r="F28" s="145" t="s">
        <v>40</v>
      </c>
      <c r="G28" s="146"/>
      <c r="H28" s="146"/>
      <c r="I28" s="147"/>
    </row>
    <row r="29" spans="1:10" ht="61.5" customHeight="1" x14ac:dyDescent="0.25">
      <c r="A29" s="27">
        <v>10</v>
      </c>
      <c r="B29" s="158" t="s">
        <v>71</v>
      </c>
      <c r="C29" s="159"/>
      <c r="D29" s="159"/>
      <c r="E29" s="160"/>
      <c r="F29" s="145" t="s">
        <v>40</v>
      </c>
      <c r="G29" s="182"/>
      <c r="H29" s="182"/>
      <c r="I29" s="183"/>
      <c r="J29" s="8" t="str">
        <f>IF(F29="TAK",słowniki!A11," ")</f>
        <v xml:space="preserve"> </v>
      </c>
    </row>
    <row r="30" spans="1:10" ht="31.5" customHeight="1" x14ac:dyDescent="0.25">
      <c r="A30" s="51">
        <v>11</v>
      </c>
      <c r="B30" s="95" t="s">
        <v>66</v>
      </c>
      <c r="C30" s="96"/>
      <c r="D30" s="75" t="s">
        <v>25</v>
      </c>
      <c r="E30" s="76"/>
      <c r="F30" s="151">
        <v>600</v>
      </c>
      <c r="G30" s="152"/>
      <c r="H30" s="152"/>
      <c r="I30" s="153"/>
    </row>
    <row r="31" spans="1:10" ht="30" customHeight="1" x14ac:dyDescent="0.25">
      <c r="A31" s="52"/>
      <c r="B31" s="97"/>
      <c r="C31" s="98"/>
      <c r="D31" s="37" t="s">
        <v>43</v>
      </c>
      <c r="E31" s="38"/>
      <c r="F31" s="41" t="s">
        <v>67</v>
      </c>
      <c r="G31" s="41"/>
      <c r="H31" s="30">
        <v>45</v>
      </c>
      <c r="I31" s="42">
        <f>SUM(H31:H32)</f>
        <v>75</v>
      </c>
    </row>
    <row r="32" spans="1:10" ht="30" customHeight="1" x14ac:dyDescent="0.25">
      <c r="A32" s="52"/>
      <c r="B32" s="97"/>
      <c r="C32" s="98"/>
      <c r="D32" s="39"/>
      <c r="E32" s="40"/>
      <c r="F32" s="41" t="s">
        <v>68</v>
      </c>
      <c r="G32" s="41"/>
      <c r="H32" s="31">
        <v>30</v>
      </c>
      <c r="I32" s="42"/>
    </row>
    <row r="33" spans="1:9" ht="30" customHeight="1" x14ac:dyDescent="0.25">
      <c r="A33" s="52"/>
      <c r="B33" s="97"/>
      <c r="C33" s="98"/>
      <c r="D33" s="37" t="s">
        <v>44</v>
      </c>
      <c r="E33" s="38"/>
      <c r="F33" s="60">
        <f>I31/F30</f>
        <v>0.125</v>
      </c>
      <c r="G33" s="61"/>
      <c r="H33" s="61"/>
      <c r="I33" s="62"/>
    </row>
    <row r="34" spans="1:9" ht="43.5" customHeight="1" x14ac:dyDescent="0.25">
      <c r="A34" s="23">
        <v>12</v>
      </c>
      <c r="B34" s="57" t="s">
        <v>55</v>
      </c>
      <c r="C34" s="58"/>
      <c r="D34" s="58"/>
      <c r="E34" s="58"/>
      <c r="F34" s="58"/>
      <c r="G34" s="58"/>
      <c r="H34" s="59"/>
      <c r="I34" s="32" t="s">
        <v>39</v>
      </c>
    </row>
    <row r="35" spans="1:9" ht="43.5" customHeight="1" x14ac:dyDescent="0.25">
      <c r="A35" s="133">
        <v>13</v>
      </c>
      <c r="B35" s="161" t="s">
        <v>50</v>
      </c>
      <c r="C35" s="161"/>
      <c r="D35" s="161"/>
      <c r="E35" s="57" t="s">
        <v>37</v>
      </c>
      <c r="F35" s="58" t="s">
        <v>15</v>
      </c>
      <c r="G35" s="58"/>
      <c r="H35" s="59"/>
      <c r="I35" s="33">
        <v>25</v>
      </c>
    </row>
    <row r="36" spans="1:9" ht="43.5" customHeight="1" x14ac:dyDescent="0.25">
      <c r="A36" s="133"/>
      <c r="B36" s="161"/>
      <c r="C36" s="161"/>
      <c r="D36" s="161"/>
      <c r="E36" s="57" t="s">
        <v>15</v>
      </c>
      <c r="F36" s="58"/>
      <c r="G36" s="58"/>
      <c r="H36" s="59"/>
      <c r="I36" s="33">
        <v>2</v>
      </c>
    </row>
    <row r="37" spans="1:9" x14ac:dyDescent="0.25">
      <c r="A37" s="9"/>
      <c r="B37" s="10"/>
      <c r="C37" s="11"/>
      <c r="D37" s="11"/>
      <c r="E37" s="12"/>
      <c r="F37" s="12"/>
      <c r="G37" s="12"/>
      <c r="H37" s="12"/>
      <c r="I37" s="12"/>
    </row>
    <row r="38" spans="1:9" ht="15.75" x14ac:dyDescent="0.25">
      <c r="A38" s="99" t="s">
        <v>16</v>
      </c>
      <c r="B38" s="99"/>
      <c r="C38" s="99"/>
      <c r="D38" s="99"/>
      <c r="E38" s="99"/>
      <c r="F38" s="99"/>
      <c r="G38" s="99"/>
      <c r="H38" s="99"/>
      <c r="I38" s="99"/>
    </row>
    <row r="39" spans="1:9" x14ac:dyDescent="0.25">
      <c r="A39" s="9"/>
      <c r="B39" s="10"/>
      <c r="C39" s="11"/>
      <c r="D39" s="11"/>
      <c r="E39" s="12"/>
      <c r="F39" s="12"/>
      <c r="G39" s="12"/>
      <c r="H39" s="12"/>
      <c r="I39" s="12"/>
    </row>
    <row r="40" spans="1:9" s="13" customFormat="1" ht="190.5" customHeight="1" x14ac:dyDescent="0.25">
      <c r="A40" s="25">
        <v>1</v>
      </c>
      <c r="B40" s="155" t="s">
        <v>17</v>
      </c>
      <c r="C40" s="156"/>
      <c r="D40" s="157"/>
      <c r="E40" s="162" t="s">
        <v>89</v>
      </c>
      <c r="F40" s="163"/>
      <c r="G40" s="163"/>
      <c r="H40" s="163"/>
      <c r="I40" s="164"/>
    </row>
    <row r="41" spans="1:9" s="13" customFormat="1" ht="200.25" customHeight="1" x14ac:dyDescent="0.25">
      <c r="A41" s="25">
        <v>2</v>
      </c>
      <c r="B41" s="155" t="s">
        <v>18</v>
      </c>
      <c r="C41" s="156"/>
      <c r="D41" s="157"/>
      <c r="E41" s="162" t="s">
        <v>90</v>
      </c>
      <c r="F41" s="163"/>
      <c r="G41" s="163"/>
      <c r="H41" s="163"/>
      <c r="I41" s="164"/>
    </row>
    <row r="42" spans="1:9" ht="24" customHeight="1" x14ac:dyDescent="0.25">
      <c r="A42" s="51">
        <v>3</v>
      </c>
      <c r="B42" s="100" t="s">
        <v>53</v>
      </c>
      <c r="C42" s="101"/>
      <c r="D42" s="101"/>
      <c r="E42" s="102"/>
      <c r="F42" s="49" t="s">
        <v>27</v>
      </c>
      <c r="G42" s="49"/>
      <c r="H42" s="49"/>
      <c r="I42" s="34"/>
    </row>
    <row r="43" spans="1:9" ht="16.5" customHeight="1" x14ac:dyDescent="0.25">
      <c r="A43" s="52"/>
      <c r="B43" s="103"/>
      <c r="C43" s="104"/>
      <c r="D43" s="104"/>
      <c r="E43" s="105"/>
      <c r="F43" s="49" t="s">
        <v>26</v>
      </c>
      <c r="G43" s="49"/>
      <c r="H43" s="49"/>
      <c r="I43" s="50"/>
    </row>
    <row r="44" spans="1:9" ht="87" customHeight="1" x14ac:dyDescent="0.25">
      <c r="A44" s="53"/>
      <c r="B44" s="106"/>
      <c r="C44" s="107"/>
      <c r="D44" s="107"/>
      <c r="E44" s="108"/>
      <c r="F44" s="54"/>
      <c r="G44" s="55"/>
      <c r="H44" s="55"/>
      <c r="I44" s="56"/>
    </row>
    <row r="45" spans="1:9" ht="24" customHeight="1" x14ac:dyDescent="0.25">
      <c r="A45" s="133">
        <v>4</v>
      </c>
      <c r="B45" s="100" t="s">
        <v>54</v>
      </c>
      <c r="C45" s="101"/>
      <c r="D45" s="101"/>
      <c r="E45" s="102"/>
      <c r="F45" s="49" t="s">
        <v>27</v>
      </c>
      <c r="G45" s="49"/>
      <c r="H45" s="49"/>
      <c r="I45" s="1"/>
    </row>
    <row r="46" spans="1:9" ht="17.25" customHeight="1" x14ac:dyDescent="0.25">
      <c r="A46" s="133"/>
      <c r="B46" s="103"/>
      <c r="C46" s="104"/>
      <c r="D46" s="104"/>
      <c r="E46" s="105"/>
      <c r="F46" s="49" t="s">
        <v>26</v>
      </c>
      <c r="G46" s="49"/>
      <c r="H46" s="49"/>
      <c r="I46" s="50"/>
    </row>
    <row r="47" spans="1:9" ht="94.5" customHeight="1" x14ac:dyDescent="0.25">
      <c r="A47" s="133"/>
      <c r="B47" s="106"/>
      <c r="C47" s="107"/>
      <c r="D47" s="107"/>
      <c r="E47" s="108"/>
      <c r="F47" s="154"/>
      <c r="G47" s="154"/>
      <c r="H47" s="154"/>
      <c r="I47" s="154"/>
    </row>
    <row r="48" spans="1:9" ht="48.75" customHeight="1" x14ac:dyDescent="0.25">
      <c r="A48" s="14"/>
      <c r="B48" s="15"/>
      <c r="C48" s="15"/>
      <c r="D48" s="15"/>
      <c r="E48" s="15"/>
      <c r="F48" s="15"/>
      <c r="G48" s="15"/>
      <c r="H48" s="15"/>
      <c r="I48" s="15"/>
    </row>
    <row r="49" spans="1:9" ht="27.75" customHeight="1" x14ac:dyDescent="0.25">
      <c r="A49" s="67" t="s">
        <v>29</v>
      </c>
      <c r="B49" s="67"/>
      <c r="C49" s="67"/>
      <c r="D49" s="67"/>
      <c r="E49" s="67"/>
      <c r="F49" s="67"/>
      <c r="G49" s="67"/>
      <c r="H49" s="67"/>
      <c r="I49" s="67"/>
    </row>
    <row r="50" spans="1:9" ht="29.25" customHeight="1" x14ac:dyDescent="0.25">
      <c r="A50" s="16">
        <v>1</v>
      </c>
      <c r="B50" s="68" t="s">
        <v>56</v>
      </c>
      <c r="C50" s="69"/>
      <c r="D50" s="69"/>
      <c r="E50" s="69"/>
      <c r="F50" s="69"/>
      <c r="G50" s="70"/>
      <c r="H50" s="169">
        <v>8750</v>
      </c>
      <c r="I50" s="170"/>
    </row>
    <row r="51" spans="1:9" ht="63.75" customHeight="1" x14ac:dyDescent="0.25">
      <c r="A51" s="16">
        <v>2</v>
      </c>
      <c r="B51" s="46" t="s">
        <v>57</v>
      </c>
      <c r="C51" s="47"/>
      <c r="D51" s="47"/>
      <c r="E51" s="47"/>
      <c r="F51" s="47"/>
      <c r="G51" s="48"/>
      <c r="H51" s="169">
        <v>0</v>
      </c>
      <c r="I51" s="170"/>
    </row>
    <row r="52" spans="1:9" ht="48.75" customHeight="1" x14ac:dyDescent="0.25">
      <c r="A52" s="14"/>
      <c r="B52" s="15"/>
      <c r="C52" s="15"/>
      <c r="D52" s="15"/>
      <c r="E52" s="15"/>
      <c r="F52" s="15"/>
      <c r="G52" s="15"/>
      <c r="H52" s="15"/>
      <c r="I52" s="15"/>
    </row>
    <row r="53" spans="1:9" ht="15.75" x14ac:dyDescent="0.25">
      <c r="A53" s="171" t="s">
        <v>33</v>
      </c>
      <c r="B53" s="172"/>
      <c r="C53" s="172"/>
      <c r="D53" s="172"/>
      <c r="E53" s="172"/>
      <c r="F53" s="172"/>
      <c r="G53" s="172"/>
      <c r="H53" s="172"/>
      <c r="I53" s="173"/>
    </row>
    <row r="54" spans="1:9" ht="24.75" customHeight="1" x14ac:dyDescent="0.25">
      <c r="A54" s="174" t="s">
        <v>32</v>
      </c>
      <c r="B54" s="175"/>
      <c r="C54" s="175"/>
      <c r="D54" s="175"/>
      <c r="E54" s="175"/>
      <c r="F54" s="175"/>
      <c r="G54" s="175"/>
      <c r="H54" s="175"/>
      <c r="I54" s="176"/>
    </row>
    <row r="55" spans="1:9" ht="30" x14ac:dyDescent="0.25">
      <c r="A55" s="27" t="s">
        <v>19</v>
      </c>
      <c r="B55" s="43" t="s">
        <v>72</v>
      </c>
      <c r="C55" s="44"/>
      <c r="D55" s="44"/>
      <c r="E55" s="44"/>
      <c r="F55" s="44"/>
      <c r="G55" s="44"/>
      <c r="H55" s="45"/>
      <c r="I55" s="17" t="s">
        <v>30</v>
      </c>
    </row>
    <row r="56" spans="1:9" ht="60" customHeight="1" x14ac:dyDescent="0.25">
      <c r="A56" s="27">
        <v>1</v>
      </c>
      <c r="B56" s="46" t="s">
        <v>75</v>
      </c>
      <c r="C56" s="47"/>
      <c r="D56" s="47"/>
      <c r="E56" s="47"/>
      <c r="F56" s="47"/>
      <c r="G56" s="47"/>
      <c r="H56" s="48"/>
      <c r="I56" s="22">
        <v>17725</v>
      </c>
    </row>
    <row r="57" spans="1:9" ht="45" customHeight="1" x14ac:dyDescent="0.25">
      <c r="A57" s="27">
        <v>2</v>
      </c>
      <c r="B57" s="46" t="s">
        <v>76</v>
      </c>
      <c r="C57" s="47"/>
      <c r="D57" s="47"/>
      <c r="E57" s="47"/>
      <c r="F57" s="47"/>
      <c r="G57" s="47"/>
      <c r="H57" s="48"/>
      <c r="I57" s="22">
        <v>10802</v>
      </c>
    </row>
    <row r="58" spans="1:9" ht="45" customHeight="1" x14ac:dyDescent="0.25">
      <c r="A58" s="27">
        <v>3</v>
      </c>
      <c r="B58" s="46" t="s">
        <v>77</v>
      </c>
      <c r="C58" s="47"/>
      <c r="D58" s="47"/>
      <c r="E58" s="47"/>
      <c r="F58" s="47"/>
      <c r="G58" s="47"/>
      <c r="H58" s="48"/>
      <c r="I58" s="22">
        <v>0</v>
      </c>
    </row>
    <row r="59" spans="1:9" ht="30" customHeight="1" x14ac:dyDescent="0.25">
      <c r="A59" s="27">
        <v>4</v>
      </c>
      <c r="B59" s="46" t="s">
        <v>78</v>
      </c>
      <c r="C59" s="47"/>
      <c r="D59" s="47"/>
      <c r="E59" s="47"/>
      <c r="F59" s="47"/>
      <c r="G59" s="47"/>
      <c r="H59" s="48"/>
      <c r="I59" s="22">
        <v>4445</v>
      </c>
    </row>
    <row r="60" spans="1:9" ht="45" customHeight="1" x14ac:dyDescent="0.25">
      <c r="A60" s="27">
        <v>5</v>
      </c>
      <c r="B60" s="46" t="s">
        <v>79</v>
      </c>
      <c r="C60" s="47"/>
      <c r="D60" s="47"/>
      <c r="E60" s="47"/>
      <c r="F60" s="47"/>
      <c r="G60" s="47"/>
      <c r="H60" s="48"/>
      <c r="I60" s="22">
        <v>7079</v>
      </c>
    </row>
    <row r="61" spans="1:9" ht="30" customHeight="1" x14ac:dyDescent="0.25">
      <c r="A61" s="27">
        <v>6</v>
      </c>
      <c r="B61" s="46" t="s">
        <v>80</v>
      </c>
      <c r="C61" s="47"/>
      <c r="D61" s="47"/>
      <c r="E61" s="47"/>
      <c r="F61" s="47"/>
      <c r="G61" s="47"/>
      <c r="H61" s="48"/>
      <c r="I61" s="22">
        <v>0</v>
      </c>
    </row>
    <row r="62" spans="1:9" ht="30" customHeight="1" x14ac:dyDescent="0.25">
      <c r="A62" s="27">
        <v>7</v>
      </c>
      <c r="B62" s="46" t="s">
        <v>69</v>
      </c>
      <c r="C62" s="47"/>
      <c r="D62" s="47"/>
      <c r="E62" s="47"/>
      <c r="F62" s="47"/>
      <c r="G62" s="47"/>
      <c r="H62" s="48"/>
      <c r="I62" s="22">
        <v>3699</v>
      </c>
    </row>
    <row r="63" spans="1:9" ht="15.75" x14ac:dyDescent="0.25">
      <c r="A63" s="177" t="s">
        <v>31</v>
      </c>
      <c r="B63" s="178"/>
      <c r="C63" s="178"/>
      <c r="D63" s="178"/>
      <c r="E63" s="178"/>
      <c r="F63" s="178"/>
      <c r="G63" s="178"/>
      <c r="H63" s="179"/>
      <c r="I63" s="18">
        <f>SUM(I56:I62)</f>
        <v>43750</v>
      </c>
    </row>
    <row r="64" spans="1:9" x14ac:dyDescent="0.25">
      <c r="A64" s="5"/>
    </row>
    <row r="65" spans="1:9" ht="24" customHeight="1" x14ac:dyDescent="0.25">
      <c r="A65" s="66" t="s">
        <v>34</v>
      </c>
      <c r="B65" s="66"/>
      <c r="C65" s="66"/>
      <c r="D65" s="66"/>
      <c r="E65" s="66"/>
      <c r="F65" s="66"/>
      <c r="G65" s="66"/>
      <c r="H65" s="66"/>
      <c r="I65" s="66"/>
    </row>
    <row r="66" spans="1:9" ht="29.25" customHeight="1" x14ac:dyDescent="0.25">
      <c r="A66" s="63" t="s">
        <v>28</v>
      </c>
      <c r="B66" s="64"/>
      <c r="C66" s="64"/>
      <c r="D66" s="64"/>
      <c r="E66" s="64"/>
      <c r="F66" s="64"/>
      <c r="G66" s="65"/>
      <c r="H66" s="180">
        <f>SUM(H68,H67)</f>
        <v>43750</v>
      </c>
      <c r="I66" s="181"/>
    </row>
    <row r="67" spans="1:9" ht="15.75" x14ac:dyDescent="0.25">
      <c r="A67" s="63" t="s">
        <v>35</v>
      </c>
      <c r="B67" s="64"/>
      <c r="C67" s="64"/>
      <c r="D67" s="64"/>
      <c r="E67" s="64"/>
      <c r="F67" s="64"/>
      <c r="G67" s="65"/>
      <c r="H67" s="28">
        <f>I63-H50</f>
        <v>35000</v>
      </c>
      <c r="I67" s="29">
        <f>H67/H66</f>
        <v>0.8</v>
      </c>
    </row>
    <row r="68" spans="1:9" ht="15.75" x14ac:dyDescent="0.25">
      <c r="A68" s="63" t="s">
        <v>36</v>
      </c>
      <c r="B68" s="64"/>
      <c r="C68" s="64"/>
      <c r="D68" s="64"/>
      <c r="E68" s="64"/>
      <c r="F68" s="64"/>
      <c r="G68" s="65"/>
      <c r="H68" s="19">
        <f>H50+H51</f>
        <v>8750</v>
      </c>
      <c r="I68" s="29">
        <f>H68/H66</f>
        <v>0.2</v>
      </c>
    </row>
    <row r="69" spans="1:9" ht="78" customHeight="1" x14ac:dyDescent="0.25">
      <c r="A69" s="5"/>
      <c r="G69" s="20"/>
      <c r="H69" s="21" t="str">
        <f>IF(H67&lt;35000.01,słowniki!A7,słowniki!A4)</f>
        <v xml:space="preserve"> </v>
      </c>
      <c r="I69" s="21" t="str">
        <f>IF(słowniki!A6&gt;0.8,słowniki!A5,słowniki!A7)</f>
        <v xml:space="preserve"> </v>
      </c>
    </row>
    <row r="70" spans="1:9" ht="117" customHeight="1" x14ac:dyDescent="0.25">
      <c r="A70" s="35" t="s">
        <v>73</v>
      </c>
      <c r="B70" s="35"/>
      <c r="C70" s="35"/>
      <c r="D70" s="35"/>
      <c r="E70" s="35"/>
      <c r="F70" s="35"/>
      <c r="G70" s="35"/>
      <c r="H70" s="35"/>
      <c r="I70" s="35"/>
    </row>
    <row r="71" spans="1:9" ht="15" customHeight="1" x14ac:dyDescent="0.25">
      <c r="A71" s="5"/>
      <c r="G71" s="20"/>
      <c r="H71" s="21"/>
      <c r="I71" s="21"/>
    </row>
    <row r="72" spans="1:9" x14ac:dyDescent="0.25">
      <c r="A72" s="5"/>
      <c r="F72" s="80"/>
      <c r="G72" s="81"/>
      <c r="H72" s="82"/>
    </row>
    <row r="73" spans="1:9" x14ac:dyDescent="0.25">
      <c r="A73" s="5"/>
      <c r="F73" s="83"/>
      <c r="G73" s="84"/>
      <c r="H73" s="85"/>
    </row>
    <row r="74" spans="1:9" x14ac:dyDescent="0.25">
      <c r="A74" s="5"/>
      <c r="B74" s="89"/>
      <c r="C74" s="89"/>
      <c r="D74" s="89"/>
      <c r="F74" s="86"/>
      <c r="G74" s="87"/>
      <c r="H74" s="88"/>
    </row>
    <row r="75" spans="1:9" x14ac:dyDescent="0.25">
      <c r="A75" s="5"/>
      <c r="B75" s="90" t="s">
        <v>20</v>
      </c>
      <c r="C75" s="90"/>
      <c r="D75" s="90"/>
      <c r="F75" s="91" t="s">
        <v>21</v>
      </c>
      <c r="G75" s="91"/>
      <c r="H75" s="91"/>
    </row>
    <row r="76" spans="1:9" x14ac:dyDescent="0.25">
      <c r="A76" s="5"/>
    </row>
    <row r="77" spans="1:9" x14ac:dyDescent="0.25">
      <c r="A77" s="5"/>
    </row>
    <row r="78" spans="1:9" x14ac:dyDescent="0.25">
      <c r="A78" s="5"/>
    </row>
    <row r="79" spans="1:9" ht="24" customHeight="1" x14ac:dyDescent="0.25">
      <c r="A79" s="66" t="s">
        <v>46</v>
      </c>
      <c r="B79" s="66"/>
      <c r="C79" s="66"/>
      <c r="D79" s="66"/>
      <c r="E79" s="66"/>
      <c r="F79" s="66"/>
      <c r="G79" s="66"/>
      <c r="H79" s="66"/>
      <c r="I79" s="66"/>
    </row>
    <row r="80" spans="1:9" x14ac:dyDescent="0.25">
      <c r="A80" s="93"/>
      <c r="B80" s="93"/>
      <c r="C80" s="93"/>
      <c r="D80" s="93"/>
      <c r="E80" s="93"/>
      <c r="F80" s="93"/>
      <c r="G80" s="93"/>
      <c r="H80" s="93"/>
      <c r="I80" s="93"/>
    </row>
    <row r="81" spans="1:9" ht="18.75" x14ac:dyDescent="0.25">
      <c r="A81" s="94" t="s">
        <v>45</v>
      </c>
      <c r="B81" s="94"/>
      <c r="C81" s="94"/>
      <c r="D81" s="94"/>
      <c r="E81" s="94"/>
      <c r="F81" s="94"/>
      <c r="G81" s="94"/>
      <c r="H81" s="94"/>
      <c r="I81" s="94"/>
    </row>
    <row r="82" spans="1:9" ht="18.75" x14ac:dyDescent="0.25">
      <c r="A82" s="36" t="str">
        <f>E14</f>
        <v>Szkoła Podstawowa nr 1</v>
      </c>
      <c r="B82" s="36"/>
      <c r="C82" s="36"/>
      <c r="D82" s="36"/>
      <c r="E82" s="36"/>
      <c r="F82" s="36"/>
      <c r="G82" s="36"/>
      <c r="H82" s="36"/>
      <c r="I82" s="36"/>
    </row>
    <row r="83" spans="1:9" x14ac:dyDescent="0.25">
      <c r="A83" s="26"/>
      <c r="B83" s="26"/>
      <c r="C83" s="26"/>
      <c r="D83" s="26"/>
      <c r="E83" s="26"/>
      <c r="F83" s="26"/>
      <c r="G83" s="26"/>
      <c r="H83" s="26"/>
      <c r="I83" s="26"/>
    </row>
    <row r="84" spans="1:9" x14ac:dyDescent="0.25">
      <c r="A84" s="9"/>
      <c r="B84" s="12"/>
      <c r="C84" s="12"/>
      <c r="D84" s="12"/>
      <c r="E84" s="12"/>
      <c r="F84" s="92"/>
      <c r="G84" s="92"/>
      <c r="H84" s="92"/>
      <c r="I84" s="12"/>
    </row>
    <row r="85" spans="1:9" x14ac:dyDescent="0.25">
      <c r="A85" s="9"/>
      <c r="B85" s="12"/>
      <c r="C85" s="12"/>
      <c r="D85" s="12"/>
      <c r="E85" s="12"/>
      <c r="F85" s="92"/>
      <c r="G85" s="92"/>
      <c r="H85" s="92"/>
      <c r="I85" s="12"/>
    </row>
    <row r="86" spans="1:9" x14ac:dyDescent="0.25">
      <c r="A86" s="5"/>
      <c r="B86" s="92"/>
      <c r="C86" s="92"/>
      <c r="D86" s="92"/>
      <c r="F86" s="92"/>
      <c r="G86" s="92"/>
      <c r="H86" s="92"/>
    </row>
    <row r="87" spans="1:9" x14ac:dyDescent="0.25">
      <c r="A87" s="5"/>
      <c r="B87" s="78" t="s">
        <v>20</v>
      </c>
      <c r="C87" s="79"/>
      <c r="D87" s="79"/>
      <c r="F87" s="78" t="s">
        <v>22</v>
      </c>
      <c r="G87" s="78"/>
      <c r="H87" s="78"/>
    </row>
    <row r="88" spans="1:9" x14ac:dyDescent="0.25">
      <c r="A88" s="5"/>
    </row>
    <row r="89" spans="1:9" x14ac:dyDescent="0.25">
      <c r="A89" s="5"/>
    </row>
  </sheetData>
  <sheetProtection algorithmName="SHA-512" hashValue="vIYbUGHQFqiKVd6Xy8hLjJBv+YJNOhEBoKrj1qqXN9qvM1am1/kPsGPT4dz342dN975Tqi7ELWV4NR/0L5bkrQ==" saltValue="cCgcstpQws1dhrxTAkcNpg==" spinCount="100000" sheet="1" formatCells="0" formatColumns="0" formatRows="0" insertColumns="0" insertRows="0" insertHyperlinks="0" deleteColumns="0" deleteRows="0" sort="0" autoFilter="0" pivotTables="0"/>
  <protectedRanges>
    <protectedRange sqref="I56:I62" name="Rozstęp1"/>
  </protectedRanges>
  <mergeCells count="105">
    <mergeCell ref="H50:I50"/>
    <mergeCell ref="H51:I51"/>
    <mergeCell ref="A53:I53"/>
    <mergeCell ref="A54:I54"/>
    <mergeCell ref="A63:H63"/>
    <mergeCell ref="H66:I66"/>
    <mergeCell ref="F29:I29"/>
    <mergeCell ref="B61:H61"/>
    <mergeCell ref="B62:H62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F23:I23"/>
    <mergeCell ref="B28:E28"/>
    <mergeCell ref="F28:I28"/>
    <mergeCell ref="B27:E27"/>
    <mergeCell ref="F27:I27"/>
    <mergeCell ref="F30:I30"/>
    <mergeCell ref="F47:I47"/>
    <mergeCell ref="B45:E47"/>
    <mergeCell ref="A45:A47"/>
    <mergeCell ref="B40:D40"/>
    <mergeCell ref="B41:D41"/>
    <mergeCell ref="B29:E29"/>
    <mergeCell ref="A35:A36"/>
    <mergeCell ref="B35:D36"/>
    <mergeCell ref="E35:H35"/>
    <mergeCell ref="E36:H36"/>
    <mergeCell ref="E40:I40"/>
    <mergeCell ref="E41:I41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E14:I14"/>
    <mergeCell ref="A15:A17"/>
    <mergeCell ref="B15:D17"/>
    <mergeCell ref="B18:D18"/>
    <mergeCell ref="F15:I15"/>
    <mergeCell ref="F16:I16"/>
    <mergeCell ref="F17:I17"/>
    <mergeCell ref="E18:I18"/>
    <mergeCell ref="B20:D20"/>
    <mergeCell ref="E20:I20"/>
    <mergeCell ref="D30:E30"/>
    <mergeCell ref="A13:I13"/>
    <mergeCell ref="B14:D14"/>
    <mergeCell ref="B87:D87"/>
    <mergeCell ref="F87:H87"/>
    <mergeCell ref="F72:H74"/>
    <mergeCell ref="B74:D74"/>
    <mergeCell ref="B75:D75"/>
    <mergeCell ref="F75:H75"/>
    <mergeCell ref="F84:H86"/>
    <mergeCell ref="B86:D86"/>
    <mergeCell ref="A79:I79"/>
    <mergeCell ref="A80:I80"/>
    <mergeCell ref="A81:I81"/>
    <mergeCell ref="A30:A33"/>
    <mergeCell ref="D33:E33"/>
    <mergeCell ref="B30:C33"/>
    <mergeCell ref="A38:I38"/>
    <mergeCell ref="B42:E44"/>
    <mergeCell ref="F43:I43"/>
    <mergeCell ref="F42:H42"/>
    <mergeCell ref="B60:H60"/>
    <mergeCell ref="A70:I70"/>
    <mergeCell ref="A82:I82"/>
    <mergeCell ref="D31:E32"/>
    <mergeCell ref="F31:G31"/>
    <mergeCell ref="I31:I32"/>
    <mergeCell ref="F32:G32"/>
    <mergeCell ref="B55:H55"/>
    <mergeCell ref="B56:H56"/>
    <mergeCell ref="B57:H57"/>
    <mergeCell ref="B58:H58"/>
    <mergeCell ref="B59:H59"/>
    <mergeCell ref="F45:H45"/>
    <mergeCell ref="F46:I46"/>
    <mergeCell ref="A42:A44"/>
    <mergeCell ref="F44:I44"/>
    <mergeCell ref="B34:H34"/>
    <mergeCell ref="F33:I33"/>
    <mergeCell ref="A67:G67"/>
    <mergeCell ref="A68:G68"/>
    <mergeCell ref="A65:I65"/>
    <mergeCell ref="A66:G66"/>
    <mergeCell ref="A49:I49"/>
    <mergeCell ref="B50:G50"/>
    <mergeCell ref="B51:G51"/>
  </mergeCells>
  <conditionalFormatting sqref="I68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7" xr:uid="{00000000-0002-0000-0000-000000000000}">
      <formula1>35000</formula1>
    </dataValidation>
    <dataValidation type="textLength" allowBlank="1" showInputMessage="1" showErrorMessage="1" error="Tekst powinien zawierać do 1000 znaków." sqref="E40:I40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41:I41" xr:uid="{00000000-0002-0000-0000-000002000000}">
      <formula1>1</formula1>
      <formula2>1000</formula2>
    </dataValidation>
  </dataValidations>
  <hyperlinks>
    <hyperlink ref="E20" r:id="rId1" xr:uid="{0B4C96D4-DCD9-45A0-BE34-F2F1CF8DBF5A}"/>
    <hyperlink ref="F26" r:id="rId2" xr:uid="{2040E9ED-5C70-44E8-A90A-0BBE4B4A106A}"/>
  </hyperlinks>
  <pageMargins left="0.70866141732283472" right="0.70866141732283472" top="0.74803149606299213" bottom="0.74803149606299213" header="0.43307086614173229" footer="0.31496062992125984"/>
  <pageSetup paperSize="9" scale="79" fitToHeight="0" orientation="portrait" r:id="rId3"/>
  <headerFooter>
    <oddHeader>&amp;LAktywna tablica 2022 - wniosek B dyrektora szkoły</oddHeader>
    <oddFooter>Strona &amp;P z &amp;N</oddFooter>
  </headerFooter>
  <rowBreaks count="4" manualBreakCount="4">
    <brk id="12" max="16383" man="1"/>
    <brk id="36" max="16383" man="1"/>
    <brk id="51" max="8" man="1"/>
    <brk id="78" max="8" man="1"/>
  </rowBreaks>
  <legacy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I45 I42 I34</xm:sqref>
        </x14:dataValidation>
        <x14:dataValidation type="list" allowBlank="1" showInputMessage="1" showErrorMessage="1" xr:uid="{00000000-0002-0000-0000-000004000000}">
          <x14:formula1>
            <xm:f>słowniki!$N$8:$N$10</xm:f>
          </x14:formula1>
          <xm:sqref>F29:I29</xm:sqref>
        </x14:dataValidation>
        <x14:dataValidation type="list" allowBlank="1" showInputMessage="1" showErrorMessage="1" prompt="Proszę wybrać z listy" xr:uid="{00000000-0002-0000-0000-000005000000}">
          <x14:formula1>
            <xm:f>słowniki!$N$4:$N$7</xm:f>
          </x14:formula1>
          <xm:sqref>F28:I28</xm:sqref>
        </x14:dataValidation>
        <x14:dataValidation type="custom" allowBlank="1" showInputMessage="1" showErrorMessage="1" error="AAAAAAA" xr:uid="{00000000-0002-0000-0000-000006000000}">
          <x14:formula1>
            <xm:f>H67&gt;słowniki!A2</xm:f>
          </x14:formula1>
          <xm:sqref>H69:I69</xm:sqref>
        </x14:dataValidation>
        <x14:dataValidation type="custom" allowBlank="1" showInputMessage="1" showErrorMessage="1" error="AAAAAAA" xr:uid="{00000000-0002-0000-0000-000007000000}">
          <x14:formula1>
            <xm:f>H68&gt;słowniki!A3</xm:f>
          </x14:formula1>
          <xm:sqref>H71:I71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E9" sqref="E9"/>
    </sheetView>
  </sheetViews>
  <sheetFormatPr defaultRowHeight="15" x14ac:dyDescent="0.25"/>
  <cols>
    <col min="10" max="10" width="17.5703125" customWidth="1"/>
    <col min="14" max="14" width="18.140625" customWidth="1"/>
  </cols>
  <sheetData>
    <row r="1" spans="1:14" x14ac:dyDescent="0.25">
      <c r="A1" s="24" t="s">
        <v>39</v>
      </c>
    </row>
    <row r="2" spans="1:14" x14ac:dyDescent="0.25">
      <c r="A2" s="24" t="s">
        <v>40</v>
      </c>
    </row>
    <row r="3" spans="1:14" ht="45" x14ac:dyDescent="0.25">
      <c r="A3">
        <v>35000</v>
      </c>
      <c r="J3" s="3" t="s">
        <v>49</v>
      </c>
    </row>
    <row r="4" spans="1:14" x14ac:dyDescent="0.25">
      <c r="A4" t="s">
        <v>51</v>
      </c>
      <c r="N4" s="24" t="s">
        <v>60</v>
      </c>
    </row>
    <row r="5" spans="1:14" x14ac:dyDescent="0.25">
      <c r="A5" t="s">
        <v>52</v>
      </c>
      <c r="N5" s="24" t="s">
        <v>61</v>
      </c>
    </row>
    <row r="6" spans="1:14" x14ac:dyDescent="0.25">
      <c r="A6" s="2">
        <f>wniosekB!I67</f>
        <v>0.8</v>
      </c>
      <c r="N6" s="24" t="s">
        <v>62</v>
      </c>
    </row>
    <row r="7" spans="1:14" x14ac:dyDescent="0.25">
      <c r="A7" t="s">
        <v>41</v>
      </c>
      <c r="N7" s="24" t="s">
        <v>40</v>
      </c>
    </row>
    <row r="8" spans="1:14" x14ac:dyDescent="0.25">
      <c r="N8" s="24" t="s">
        <v>63</v>
      </c>
    </row>
    <row r="9" spans="1:14" x14ac:dyDescent="0.25">
      <c r="N9" s="24" t="s">
        <v>64</v>
      </c>
    </row>
    <row r="10" spans="1:14" x14ac:dyDescent="0.25">
      <c r="N10" s="24" t="s">
        <v>40</v>
      </c>
    </row>
    <row r="11" spans="1:14" x14ac:dyDescent="0.25">
      <c r="A11" t="s">
        <v>47</v>
      </c>
    </row>
    <row r="14" spans="1:14" x14ac:dyDescent="0.25">
      <c r="A14" t="s">
        <v>48</v>
      </c>
    </row>
    <row r="15" spans="1:14" x14ac:dyDescent="0.25">
      <c r="A15" t="s">
        <v>48</v>
      </c>
    </row>
  </sheetData>
  <sheetProtection algorithmName="SHA-512" hashValue="GKAL09BEWUX+a6HtRsli/smSxxT5jLqQZlgzwVu7pPrJDUJNOIfwOobL7O9kIaFyA1h1KCrl8H2tFDvX2Rmdow==" saltValue="00VuFQ/2W0tjXzYF0kHzm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wniosekB</vt:lpstr>
      <vt:lpstr>słowniki</vt:lpstr>
      <vt:lpstr>wniosekB!Obszar_wydruku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Printed>2022-02-25T06:32:49Z</cp:lastPrinted>
  <dcterms:created xsi:type="dcterms:W3CDTF">2021-03-24T08:42:51Z</dcterms:created>
  <dcterms:modified xsi:type="dcterms:W3CDTF">2022-03-30T10:21:04Z</dcterms:modified>
</cp:coreProperties>
</file>